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 dia E\DUNG\KẾ TOÁN\CÔNG KHAI\Công khai 2024\"/>
    </mc:Choice>
  </mc:AlternateContent>
  <bookViews>
    <workbookView xWindow="240" yWindow="72" windowWidth="20112" windowHeight="7992" firstSheet="1" activeTab="1"/>
  </bookViews>
  <sheets>
    <sheet name="Kangatang" sheetId="4" state="veryHidden" r:id="rId1"/>
    <sheet name="Công khai năm 2024" sheetId="2" r:id="rId2"/>
    <sheet name="Sheet3" sheetId="3" r:id="rId3"/>
  </sheets>
  <definedNames>
    <definedName name="_xlnm.Print_Titles" localSheetId="1">'Công khai năm 2024'!$9:$9</definedName>
    <definedName name="_xlnm.Print_Titles" localSheetId="2">Sheet3!$7:$7</definedName>
  </definedNames>
  <calcPr calcId="162913"/>
</workbook>
</file>

<file path=xl/calcChain.xml><?xml version="1.0" encoding="utf-8"?>
<calcChain xmlns="http://schemas.openxmlformats.org/spreadsheetml/2006/main">
  <c r="C29" i="2" l="1"/>
  <c r="C37" i="2"/>
  <c r="C30" i="2" s="1"/>
  <c r="C48" i="2"/>
  <c r="C45" i="2"/>
  <c r="C31" i="2"/>
  <c r="C34" i="2"/>
  <c r="C24" i="2"/>
  <c r="C11" i="2"/>
  <c r="H26" i="3" l="1"/>
  <c r="H23" i="3"/>
  <c r="H36" i="3"/>
  <c r="H32" i="3"/>
  <c r="H29" i="3"/>
  <c r="H20" i="3"/>
  <c r="H16" i="3"/>
  <c r="D15" i="3"/>
  <c r="E15" i="3" s="1"/>
  <c r="D19" i="3"/>
  <c r="F19" i="3" s="1"/>
  <c r="D22" i="3"/>
  <c r="E22" i="3" s="1"/>
  <c r="E21" i="3" s="1"/>
  <c r="D25" i="3"/>
  <c r="F25" i="3" s="1"/>
  <c r="F24" i="3" s="1"/>
  <c r="D28" i="3"/>
  <c r="F28" i="3" s="1"/>
  <c r="D31" i="3"/>
  <c r="E31" i="3" s="1"/>
  <c r="E30" i="3" s="1"/>
  <c r="D35" i="3"/>
  <c r="E35" i="3" s="1"/>
  <c r="E34" i="3" s="1"/>
  <c r="E33" i="3" s="1"/>
  <c r="D13" i="3"/>
  <c r="D12" i="3" s="1"/>
  <c r="C34" i="3"/>
  <c r="C33" i="3" s="1"/>
  <c r="C30" i="3"/>
  <c r="C27" i="3"/>
  <c r="C24" i="3"/>
  <c r="C21" i="3"/>
  <c r="C18" i="3"/>
  <c r="D18" i="3" s="1"/>
  <c r="C14" i="3"/>
  <c r="D14" i="3" s="1"/>
  <c r="C12" i="3"/>
  <c r="F15" i="3" l="1"/>
  <c r="F35" i="3"/>
  <c r="F34" i="3" s="1"/>
  <c r="F33" i="3" s="1"/>
  <c r="D30" i="3"/>
  <c r="F31" i="3"/>
  <c r="F30" i="3" s="1"/>
  <c r="D11" i="3"/>
  <c r="E18" i="3"/>
  <c r="F18" i="3"/>
  <c r="E14" i="3"/>
  <c r="F14" i="3"/>
  <c r="F13" i="3"/>
  <c r="F12" i="3" s="1"/>
  <c r="D27" i="3"/>
  <c r="C17" i="3"/>
  <c r="E13" i="3"/>
  <c r="E12" i="3" s="1"/>
  <c r="G13" i="3"/>
  <c r="G12" i="3" s="1"/>
  <c r="D21" i="3"/>
  <c r="D24" i="3"/>
  <c r="D34" i="3"/>
  <c r="D33" i="3" s="1"/>
  <c r="F27" i="3"/>
  <c r="F22" i="3"/>
  <c r="F21" i="3" s="1"/>
  <c r="G35" i="3"/>
  <c r="G34" i="3" s="1"/>
  <c r="G33" i="3" s="1"/>
  <c r="G31" i="3"/>
  <c r="G30" i="3" s="1"/>
  <c r="G28" i="3"/>
  <c r="G27" i="3" s="1"/>
  <c r="E28" i="3"/>
  <c r="G25" i="3"/>
  <c r="G24" i="3" s="1"/>
  <c r="E25" i="3"/>
  <c r="G22" i="3"/>
  <c r="G21" i="3" s="1"/>
  <c r="G19" i="3"/>
  <c r="E19" i="3"/>
  <c r="G18" i="3"/>
  <c r="G15" i="3"/>
  <c r="G14" i="3"/>
  <c r="C11" i="3"/>
  <c r="H28" i="3" l="1"/>
  <c r="H15" i="3"/>
  <c r="H14" i="3"/>
  <c r="H18" i="3"/>
  <c r="H31" i="3"/>
  <c r="H30" i="3" s="1"/>
  <c r="H19" i="3"/>
  <c r="D17" i="3"/>
  <c r="D10" i="3" s="1"/>
  <c r="D8" i="3" s="1"/>
  <c r="E11" i="3"/>
  <c r="F11" i="3"/>
  <c r="E24" i="3"/>
  <c r="H25" i="3"/>
  <c r="H24" i="3" s="1"/>
  <c r="E27" i="3"/>
  <c r="G17" i="3"/>
  <c r="H22" i="3"/>
  <c r="H21" i="3" s="1"/>
  <c r="H35" i="3"/>
  <c r="H34" i="3" s="1"/>
  <c r="H33" i="3" s="1"/>
  <c r="G11" i="3"/>
  <c r="H13" i="3"/>
  <c r="H12" i="3" s="1"/>
  <c r="F17" i="3"/>
  <c r="F10" i="3" s="1"/>
  <c r="F8" i="3" s="1"/>
  <c r="H27" i="3"/>
  <c r="C10" i="3"/>
  <c r="C8" i="3" s="1"/>
  <c r="H11" i="3" l="1"/>
  <c r="E17" i="3"/>
  <c r="E10" i="3" s="1"/>
  <c r="E8" i="3" s="1"/>
  <c r="H17" i="3"/>
  <c r="G10" i="3"/>
  <c r="G8" i="3" s="1"/>
  <c r="H10" i="3" l="1"/>
  <c r="H8" i="3" s="1"/>
</calcChain>
</file>

<file path=xl/sharedStrings.xml><?xml version="1.0" encoding="utf-8"?>
<sst xmlns="http://schemas.openxmlformats.org/spreadsheetml/2006/main" count="123" uniqueCount="82">
  <si>
    <t>DỰ TOÁN THU - CHI NGÂN SÁCH NHÀ NƯỚC</t>
  </si>
  <si>
    <t>(Dùng cho đơn vị sử dụng ngân sách)</t>
  </si>
  <si>
    <t>Nội dung</t>
  </si>
  <si>
    <t>Dự toán được giao</t>
  </si>
  <si>
    <t>I</t>
  </si>
  <si>
    <t>Tổng số thu, chi, nộp ngân sách phí, lệ phí</t>
  </si>
  <si>
    <t>1.1</t>
  </si>
  <si>
    <t>1.2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</si>
  <si>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</si>
  <si>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</si>
  <si>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</si>
  <si>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</si>
  <si>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II</t>
  </si>
  <si>
    <t>Dự toán chi ngân sách nhà nước</t>
  </si>
  <si>
    <t>Chi sự nghiệp giáo dục, đào tạo, dạy nghề</t>
  </si>
  <si>
    <t>(Kèm theo Quyết định số  01b/QĐ-NV ngày 28/01/2019 của Phòng Nội vụ )</t>
  </si>
  <si>
    <t>1.1.1</t>
  </si>
  <si>
    <t>Thanh toán cá nhân</t>
  </si>
  <si>
    <t xml:space="preserve"> - Lương, phụ cấp, các khoản đóng góp</t>
  </si>
  <si>
    <t>1.1.2</t>
  </si>
  <si>
    <t>Kinh phí hoạt động thường xuyên</t>
  </si>
  <si>
    <t xml:space="preserve"> - Kinh phí hoạt động</t>
  </si>
  <si>
    <t xml:space="preserve"> - Tiết kiệm 10% để thực hiện cải cách tiền lương</t>
  </si>
  <si>
    <t>1.2.1</t>
  </si>
  <si>
    <t>Kinh phí hỗ trợ các tổ chức tôn giáo</t>
  </si>
  <si>
    <t>1.2.2</t>
  </si>
  <si>
    <t>Kinh phí cải cách hành chính</t>
  </si>
  <si>
    <t>Kinh phí kho lưu trữ thành phố</t>
  </si>
  <si>
    <t xml:space="preserve"> - Kinh phí hoạt động (bao gồm lương 03 hợp đồng)</t>
  </si>
  <si>
    <t>1.2.3</t>
  </si>
  <si>
    <t>1.2.4</t>
  </si>
  <si>
    <t>Kinh phí khen thưởng</t>
  </si>
  <si>
    <t xml:space="preserve"> - Kinh phí hoạt động </t>
  </si>
  <si>
    <t>1.2.5</t>
  </si>
  <si>
    <t>Kinh phí thực hiện đề án điều chỉnh, nâng cấp, sáp nhập các xã lên phường</t>
  </si>
  <si>
    <t>Đơn vị: PHÒNG NỘI VỤ</t>
  </si>
  <si>
    <t>Chương: 635</t>
  </si>
  <si>
    <t>Biểu số 2 - Ban hành kèm theo Thông tư số 90/2018/TT-BTC ngày 28 tháng 9 năm 2018 của Bộ Tài chính</t>
  </si>
  <si>
    <t>Đvt: triệu đồng</t>
  </si>
  <si>
    <t>Nguồn ngân sách nhà nước</t>
  </si>
  <si>
    <t>Số
 TT</t>
  </si>
  <si>
    <t>Ước thực hiện 
Quý 1</t>
  </si>
  <si>
    <t>Ước thực hiện 
Quý 2</t>
  </si>
  <si>
    <t>Ước thực hiện 
Quý 3</t>
  </si>
  <si>
    <t>Ước thực hiện 
Quý 4</t>
  </si>
  <si>
    <t>1.2.6</t>
  </si>
  <si>
    <t>Ước thực hiện năm 2019</t>
  </si>
  <si>
    <t>Kinh phí tuyên truyền-chuẩn tiếp cận pháp luật</t>
  </si>
  <si>
    <t>Kinh phí hoạt động cho việc thu lệ phí hộ tịch</t>
  </si>
  <si>
    <t>Đơn vị: PHÒNG TƯ PHÁP</t>
  </si>
  <si>
    <t>Chương: 614</t>
  </si>
  <si>
    <t>Đvt: đồng</t>
  </si>
  <si>
    <t>Số thu phí, lệ phí</t>
  </si>
  <si>
    <t>Phí</t>
  </si>
  <si>
    <t>Số thu khác</t>
  </si>
  <si>
    <t>a</t>
  </si>
  <si>
    <t>Số phí, lệ phí nộp ngân sách Nhà nước</t>
  </si>
  <si>
    <t>Lệ phí</t>
  </si>
  <si>
    <t>Tiết kiệm 10% để thực hiện cãi cách tiền lương</t>
  </si>
  <si>
    <t>- Lệ phí hộ tịch:</t>
  </si>
  <si>
    <t>- Phí chứng thực</t>
  </si>
  <si>
    <t>- Thu từ hoạt dộng dịch vụ (dịch thuật):</t>
  </si>
  <si>
    <t>Chi từ nguồn thu phí để lại:</t>
  </si>
  <si>
    <t>Kinh phí thực hiện tự chủ</t>
  </si>
  <si>
    <t>- Phí chứng thực:</t>
  </si>
  <si>
    <t>b</t>
  </si>
  <si>
    <t>3.1</t>
  </si>
  <si>
    <t>4.1</t>
  </si>
  <si>
    <t>- Lệ phí Hộ tịch</t>
  </si>
  <si>
    <t>4.2</t>
  </si>
  <si>
    <t>- Phí chứng thực (50%):</t>
  </si>
  <si>
    <t>Thanh toán cá nhân:</t>
  </si>
  <si>
    <t>- Lương, phụ cấp, các khoản đóng góp:</t>
  </si>
  <si>
    <t>- Kinh phí hoạt động</t>
  </si>
  <si>
    <t>- Tiết kiệm 10% để thực hiện cãi cách tiền lương</t>
  </si>
  <si>
    <t>- Tiết kiệm 10% để thực hiện cải cách tiền lương</t>
  </si>
  <si>
    <t>- Kinh phí soạn thảo văn bản</t>
  </si>
  <si>
    <t>Kinh phí theo dõi thi hành pháp luật</t>
  </si>
  <si>
    <t>- Hoạt động dịch vụ (dịch thuật):</t>
  </si>
  <si>
    <t>Kinh phí hỗ trợ tết Nguyên đán</t>
  </si>
  <si>
    <t>Kinh phí xây dựng văn bản quy phạm pháp luật</t>
  </si>
  <si>
    <t>(Kèm theo Quyết định số        /QĐ-PTP ngày 29 tháng 12 năm 2023 của Phòng Tư pháp)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</si>
</sst>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Cambria"/>
      <family val="1"/>
      <charset val="163"/>
      <scheme val="major"/>
    </font>
    <font>
      <i/>
      <sz val="13"/>
      <color theme="1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3" fillId="0" borderId="0" xfId="0" applyNumberFormat="1" applyFont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8" fillId="0" borderId="0" xfId="0" applyFont="1" applyBorder="1" applyAlignme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3" fontId="9" fillId="0" borderId="0" xfId="0" applyNumberFormat="1" applyFont="1" applyAlignment="1">
      <alignment horizontal="right"/>
    </xf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/>
    <xf numFmtId="0" fontId="13" fillId="0" borderId="0" xfId="0" applyFont="1" applyBorder="1" applyAlignment="1"/>
    <xf numFmtId="0" fontId="10" fillId="0" borderId="0" xfId="0" applyFont="1" applyAlignment="1">
      <alignment horizontal="center"/>
    </xf>
    <xf numFmtId="3" fontId="9" fillId="0" borderId="0" xfId="0" applyNumberFormat="1" applyFont="1"/>
    <xf numFmtId="3" fontId="11" fillId="0" borderId="0" xfId="0" applyNumberFormat="1" applyFont="1"/>
    <xf numFmtId="0" fontId="10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0" fontId="10" fillId="0" borderId="1" xfId="0" applyFont="1" applyBorder="1"/>
    <xf numFmtId="3" fontId="10" fillId="0" borderId="1" xfId="0" applyNumberFormat="1" applyFont="1" applyBorder="1"/>
    <xf numFmtId="0" fontId="9" fillId="0" borderId="1" xfId="0" applyFont="1" applyBorder="1"/>
    <xf numFmtId="3" fontId="9" fillId="0" borderId="1" xfId="0" applyNumberFormat="1" applyFont="1" applyBorder="1"/>
    <xf numFmtId="164" fontId="9" fillId="0" borderId="1" xfId="0" applyNumberFormat="1" applyFont="1" applyBorder="1"/>
    <xf numFmtId="0" fontId="12" fillId="0" borderId="2" xfId="0" applyFont="1" applyBorder="1" applyAlignment="1"/>
    <xf numFmtId="0" fontId="13" fillId="0" borderId="0" xfId="0" applyFont="1" applyAlignment="1"/>
    <xf numFmtId="0" fontId="12" fillId="0" borderId="2" xfId="0" applyFont="1" applyBorder="1" applyAlignment="1">
      <alignment horizontal="left" vertical="top"/>
    </xf>
    <xf numFmtId="0" fontId="0" fillId="0" borderId="1" xfId="0" applyBorder="1"/>
    <xf numFmtId="3" fontId="3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/>
    <xf numFmtId="0" fontId="1" fillId="0" borderId="0" xfId="0" applyFont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4" fillId="0" borderId="1" xfId="0" applyNumberFormat="1" applyFont="1" applyBorder="1"/>
    <xf numFmtId="0" fontId="16" fillId="0" borderId="0" xfId="0" applyFont="1" applyBorder="1"/>
    <xf numFmtId="0" fontId="16" fillId="0" borderId="0" xfId="0" applyFont="1"/>
    <xf numFmtId="0" fontId="2" fillId="2" borderId="1" xfId="0" quotePrefix="1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Normal="100" workbookViewId="0">
      <selection activeCell="C15" sqref="C15"/>
    </sheetView>
  </sheetViews>
  <sheetFormatPr defaultRowHeight="14.4" x14ac:dyDescent="0.3"/>
  <cols>
    <col min="1" max="1" width="6.6640625" customWidth="1"/>
    <col min="2" max="2" width="60.5546875" customWidth="1"/>
    <col min="3" max="3" width="20.5546875" style="6" customWidth="1"/>
    <col min="4" max="6" width="9.109375" style="11"/>
  </cols>
  <sheetData>
    <row r="1" spans="1:6" x14ac:dyDescent="0.3">
      <c r="A1" s="7" t="s">
        <v>37</v>
      </c>
    </row>
    <row r="2" spans="1:6" ht="15.6" x14ac:dyDescent="0.3">
      <c r="A2" s="1"/>
    </row>
    <row r="3" spans="1:6" ht="15.6" x14ac:dyDescent="0.3">
      <c r="A3" s="74" t="s">
        <v>49</v>
      </c>
      <c r="B3" s="74"/>
    </row>
    <row r="4" spans="1:6" ht="15.75" customHeight="1" x14ac:dyDescent="0.3">
      <c r="A4" s="74" t="s">
        <v>50</v>
      </c>
      <c r="B4" s="74"/>
    </row>
    <row r="5" spans="1:6" ht="15.6" x14ac:dyDescent="0.3">
      <c r="A5" s="75" t="s">
        <v>0</v>
      </c>
      <c r="B5" s="75"/>
      <c r="C5" s="75"/>
    </row>
    <row r="6" spans="1:6" ht="15.6" x14ac:dyDescent="0.3">
      <c r="A6" s="76" t="s">
        <v>81</v>
      </c>
      <c r="B6" s="76"/>
      <c r="C6" s="76"/>
    </row>
    <row r="7" spans="1:6" ht="15.6" x14ac:dyDescent="0.3">
      <c r="A7" s="77" t="s">
        <v>1</v>
      </c>
      <c r="B7" s="77"/>
      <c r="C7" s="77"/>
    </row>
    <row r="8" spans="1:6" ht="15.6" x14ac:dyDescent="0.3">
      <c r="A8" s="48"/>
      <c r="B8" s="48"/>
      <c r="C8" s="49" t="s">
        <v>51</v>
      </c>
    </row>
    <row r="9" spans="1:6" s="8" customFormat="1" ht="31.2" x14ac:dyDescent="0.3">
      <c r="A9" s="2" t="s">
        <v>40</v>
      </c>
      <c r="B9" s="2" t="s">
        <v>2</v>
      </c>
      <c r="C9" s="5" t="s">
        <v>3</v>
      </c>
      <c r="D9" s="12"/>
      <c r="E9" s="12"/>
      <c r="F9" s="12"/>
    </row>
    <row r="10" spans="1:6" s="8" customFormat="1" ht="20.25" customHeight="1" x14ac:dyDescent="0.3">
      <c r="A10" s="2" t="s">
        <v>4</v>
      </c>
      <c r="B10" s="16" t="s">
        <v>5</v>
      </c>
      <c r="C10" s="18">
        <v>0</v>
      </c>
      <c r="D10" s="12"/>
      <c r="E10" s="12"/>
      <c r="F10" s="12"/>
    </row>
    <row r="11" spans="1:6" s="8" customFormat="1" ht="20.25" customHeight="1" x14ac:dyDescent="0.3">
      <c r="A11" s="2">
        <v>1</v>
      </c>
      <c r="B11" s="16" t="s">
        <v>52</v>
      </c>
      <c r="C11" s="18">
        <f>C12+C14</f>
        <v>420000000</v>
      </c>
      <c r="D11" s="12"/>
      <c r="E11" s="12"/>
      <c r="F11" s="12"/>
    </row>
    <row r="12" spans="1:6" s="68" customFormat="1" ht="20.25" customHeight="1" x14ac:dyDescent="0.3">
      <c r="A12" s="56" t="s">
        <v>6</v>
      </c>
      <c r="B12" s="54" t="s">
        <v>57</v>
      </c>
      <c r="C12" s="57">
        <v>360000000</v>
      </c>
      <c r="D12" s="67"/>
      <c r="E12" s="67"/>
      <c r="F12" s="67"/>
    </row>
    <row r="13" spans="1:6" s="8" customFormat="1" ht="20.25" customHeight="1" x14ac:dyDescent="0.3">
      <c r="A13" s="19"/>
      <c r="B13" s="55" t="s">
        <v>59</v>
      </c>
      <c r="C13" s="21">
        <v>360000000</v>
      </c>
      <c r="D13" s="12"/>
      <c r="E13" s="12"/>
      <c r="F13" s="12"/>
    </row>
    <row r="14" spans="1:6" s="59" customFormat="1" ht="20.25" customHeight="1" x14ac:dyDescent="0.3">
      <c r="A14" s="56" t="s">
        <v>7</v>
      </c>
      <c r="B14" s="54" t="s">
        <v>53</v>
      </c>
      <c r="C14" s="57">
        <v>60000000</v>
      </c>
      <c r="D14" s="58"/>
      <c r="E14" s="58"/>
      <c r="F14" s="58"/>
    </row>
    <row r="15" spans="1:6" s="8" customFormat="1" ht="20.25" customHeight="1" x14ac:dyDescent="0.3">
      <c r="A15" s="2"/>
      <c r="B15" s="55" t="s">
        <v>60</v>
      </c>
      <c r="C15" s="21">
        <v>60000000</v>
      </c>
      <c r="D15" s="12"/>
      <c r="E15" s="12"/>
      <c r="F15" s="12"/>
    </row>
    <row r="16" spans="1:6" s="8" customFormat="1" ht="20.25" customHeight="1" x14ac:dyDescent="0.3">
      <c r="A16" s="2">
        <v>2</v>
      </c>
      <c r="B16" s="16" t="s">
        <v>54</v>
      </c>
      <c r="C16" s="18">
        <v>0</v>
      </c>
      <c r="D16" s="12"/>
      <c r="E16" s="12"/>
      <c r="F16" s="12"/>
    </row>
    <row r="17" spans="1:6" s="8" customFormat="1" ht="20.25" customHeight="1" x14ac:dyDescent="0.3">
      <c r="A17" s="2"/>
      <c r="B17" s="55" t="s">
        <v>61</v>
      </c>
      <c r="C17" s="21">
        <v>0</v>
      </c>
      <c r="D17" s="12"/>
      <c r="E17" s="12"/>
      <c r="F17" s="12"/>
    </row>
    <row r="18" spans="1:6" s="8" customFormat="1" ht="20.25" customHeight="1" x14ac:dyDescent="0.3">
      <c r="A18" s="2">
        <v>3</v>
      </c>
      <c r="B18" s="16" t="s">
        <v>62</v>
      </c>
      <c r="C18" s="18">
        <v>30000000</v>
      </c>
      <c r="D18" s="12"/>
      <c r="E18" s="12"/>
      <c r="F18" s="12"/>
    </row>
    <row r="19" spans="1:6" s="59" customFormat="1" ht="20.25" customHeight="1" x14ac:dyDescent="0.3">
      <c r="A19" s="56" t="s">
        <v>66</v>
      </c>
      <c r="B19" s="54" t="s">
        <v>9</v>
      </c>
      <c r="C19" s="57">
        <v>30000000</v>
      </c>
      <c r="D19" s="58"/>
      <c r="E19" s="58"/>
      <c r="F19" s="58"/>
    </row>
    <row r="20" spans="1:6" s="61" customFormat="1" ht="20.25" customHeight="1" x14ac:dyDescent="0.3">
      <c r="A20" s="19" t="s">
        <v>55</v>
      </c>
      <c r="B20" s="50" t="s">
        <v>63</v>
      </c>
      <c r="C20" s="21">
        <v>30000000</v>
      </c>
      <c r="D20" s="60"/>
      <c r="E20" s="60"/>
      <c r="F20" s="60"/>
    </row>
    <row r="21" spans="1:6" s="8" customFormat="1" ht="20.25" customHeight="1" x14ac:dyDescent="0.3">
      <c r="A21" s="2"/>
      <c r="B21" s="55" t="s">
        <v>64</v>
      </c>
      <c r="C21" s="21">
        <v>30000000</v>
      </c>
      <c r="D21" s="12"/>
      <c r="E21" s="12"/>
      <c r="F21" s="12"/>
    </row>
    <row r="22" spans="1:6" s="8" customFormat="1" ht="20.25" customHeight="1" x14ac:dyDescent="0.3">
      <c r="A22" s="2"/>
      <c r="B22" s="55" t="s">
        <v>78</v>
      </c>
      <c r="C22" s="21">
        <v>0</v>
      </c>
      <c r="D22" s="12"/>
      <c r="E22" s="12"/>
      <c r="F22" s="12"/>
    </row>
    <row r="23" spans="1:6" s="8" customFormat="1" ht="20.25" customHeight="1" x14ac:dyDescent="0.3">
      <c r="A23" s="19" t="s">
        <v>65</v>
      </c>
      <c r="B23" s="55" t="s">
        <v>11</v>
      </c>
      <c r="C23" s="21"/>
      <c r="D23" s="12"/>
      <c r="E23" s="12"/>
      <c r="F23" s="12"/>
    </row>
    <row r="24" spans="1:6" s="53" customFormat="1" ht="20.25" customHeight="1" x14ac:dyDescent="0.3">
      <c r="A24" s="2">
        <v>4</v>
      </c>
      <c r="B24" s="16" t="s">
        <v>56</v>
      </c>
      <c r="C24" s="18">
        <f>C25+C27</f>
        <v>390000000</v>
      </c>
      <c r="D24" s="62"/>
      <c r="E24" s="62"/>
      <c r="F24" s="62"/>
    </row>
    <row r="25" spans="1:6" s="59" customFormat="1" ht="20.25" customHeight="1" x14ac:dyDescent="0.3">
      <c r="A25" s="56" t="s">
        <v>67</v>
      </c>
      <c r="B25" s="54" t="s">
        <v>57</v>
      </c>
      <c r="C25" s="57">
        <v>360000000</v>
      </c>
      <c r="D25" s="58"/>
      <c r="E25" s="58"/>
      <c r="F25" s="58"/>
    </row>
    <row r="26" spans="1:6" s="8" customFormat="1" ht="20.25" customHeight="1" x14ac:dyDescent="0.3">
      <c r="A26" s="2"/>
      <c r="B26" s="55" t="s">
        <v>68</v>
      </c>
      <c r="C26" s="21">
        <v>360000000</v>
      </c>
      <c r="D26" s="12"/>
      <c r="E26" s="12"/>
      <c r="F26" s="12"/>
    </row>
    <row r="27" spans="1:6" s="59" customFormat="1" ht="20.25" customHeight="1" x14ac:dyDescent="0.3">
      <c r="A27" s="56" t="s">
        <v>69</v>
      </c>
      <c r="B27" s="54" t="s">
        <v>53</v>
      </c>
      <c r="C27" s="57">
        <v>30000000</v>
      </c>
      <c r="D27" s="58"/>
      <c r="E27" s="58"/>
      <c r="F27" s="58"/>
    </row>
    <row r="28" spans="1:6" s="8" customFormat="1" ht="20.25" customHeight="1" x14ac:dyDescent="0.3">
      <c r="A28" s="2"/>
      <c r="B28" s="55" t="s">
        <v>70</v>
      </c>
      <c r="C28" s="21">
        <v>30000000</v>
      </c>
      <c r="D28" s="12"/>
      <c r="E28" s="12"/>
      <c r="F28" s="12"/>
    </row>
    <row r="29" spans="1:6" s="3" customFormat="1" ht="20.25" customHeight="1" x14ac:dyDescent="0.3">
      <c r="A29" s="2" t="s">
        <v>12</v>
      </c>
      <c r="B29" s="16" t="s">
        <v>13</v>
      </c>
      <c r="C29" s="52">
        <f>C30</f>
        <v>2208800000</v>
      </c>
      <c r="D29" s="13"/>
      <c r="E29" s="13"/>
      <c r="F29" s="13"/>
    </row>
    <row r="30" spans="1:6" s="3" customFormat="1" ht="20.25" customHeight="1" x14ac:dyDescent="0.3">
      <c r="A30" s="2">
        <v>1</v>
      </c>
      <c r="B30" s="16" t="s">
        <v>9</v>
      </c>
      <c r="C30" s="52">
        <f>C31+C37</f>
        <v>2208800000</v>
      </c>
      <c r="D30" s="13"/>
      <c r="E30" s="13"/>
      <c r="F30" s="13"/>
    </row>
    <row r="31" spans="1:6" s="65" customFormat="1" ht="20.25" customHeight="1" x14ac:dyDescent="0.35">
      <c r="A31" s="56" t="s">
        <v>6</v>
      </c>
      <c r="B31" s="54" t="s">
        <v>10</v>
      </c>
      <c r="C31" s="63">
        <f>C32+C34</f>
        <v>1788000000</v>
      </c>
      <c r="D31" s="64"/>
      <c r="E31" s="64"/>
      <c r="F31" s="64"/>
    </row>
    <row r="32" spans="1:6" ht="20.25" customHeight="1" x14ac:dyDescent="0.3">
      <c r="A32" s="19" t="s">
        <v>16</v>
      </c>
      <c r="B32" s="50" t="s">
        <v>71</v>
      </c>
      <c r="C32" s="78">
        <v>1113000000</v>
      </c>
    </row>
    <row r="33" spans="1:6" ht="20.25" customHeight="1" x14ac:dyDescent="0.3">
      <c r="A33" s="19"/>
      <c r="B33" s="55" t="s">
        <v>72</v>
      </c>
      <c r="C33" s="21">
        <v>1113000000</v>
      </c>
    </row>
    <row r="34" spans="1:6" ht="20.25" customHeight="1" x14ac:dyDescent="0.3">
      <c r="A34" s="19" t="s">
        <v>19</v>
      </c>
      <c r="B34" s="50" t="s">
        <v>20</v>
      </c>
      <c r="C34" s="21">
        <f>C35+C36</f>
        <v>675000000</v>
      </c>
    </row>
    <row r="35" spans="1:6" ht="20.25" customHeight="1" x14ac:dyDescent="0.3">
      <c r="A35" s="19"/>
      <c r="B35" s="55" t="s">
        <v>73</v>
      </c>
      <c r="C35" s="21">
        <v>607500000</v>
      </c>
    </row>
    <row r="36" spans="1:6" ht="20.25" customHeight="1" x14ac:dyDescent="0.3">
      <c r="A36" s="19"/>
      <c r="B36" s="55" t="s">
        <v>74</v>
      </c>
      <c r="C36" s="21">
        <v>67500000</v>
      </c>
    </row>
    <row r="37" spans="1:6" s="65" customFormat="1" ht="20.25" customHeight="1" x14ac:dyDescent="0.3">
      <c r="A37" s="56" t="s">
        <v>7</v>
      </c>
      <c r="B37" s="54" t="s">
        <v>11</v>
      </c>
      <c r="C37" s="57">
        <f>C38+C39+C42+C45+C48</f>
        <v>420800000</v>
      </c>
      <c r="D37" s="64"/>
      <c r="E37" s="64"/>
      <c r="F37" s="64"/>
    </row>
    <row r="38" spans="1:6" s="65" customFormat="1" ht="20.25" customHeight="1" x14ac:dyDescent="0.3">
      <c r="A38" s="19" t="s">
        <v>23</v>
      </c>
      <c r="B38" s="50" t="s">
        <v>79</v>
      </c>
      <c r="C38" s="21">
        <v>10800000</v>
      </c>
      <c r="D38" s="64"/>
      <c r="E38" s="64"/>
      <c r="F38" s="64"/>
    </row>
    <row r="39" spans="1:6" ht="20.25" customHeight="1" x14ac:dyDescent="0.3">
      <c r="A39" s="19" t="s">
        <v>25</v>
      </c>
      <c r="B39" s="50" t="s">
        <v>47</v>
      </c>
      <c r="C39" s="21">
        <v>170000000</v>
      </c>
    </row>
    <row r="40" spans="1:6" ht="20.25" customHeight="1" x14ac:dyDescent="0.3">
      <c r="A40" s="19"/>
      <c r="B40" s="55" t="s">
        <v>73</v>
      </c>
      <c r="C40" s="21">
        <v>153000000</v>
      </c>
    </row>
    <row r="41" spans="1:6" ht="20.25" customHeight="1" x14ac:dyDescent="0.3">
      <c r="A41" s="19"/>
      <c r="B41" s="55" t="s">
        <v>75</v>
      </c>
      <c r="C41" s="21">
        <v>17000000</v>
      </c>
    </row>
    <row r="42" spans="1:6" ht="20.25" customHeight="1" x14ac:dyDescent="0.3">
      <c r="A42" s="19" t="s">
        <v>29</v>
      </c>
      <c r="B42" s="50" t="s">
        <v>80</v>
      </c>
      <c r="C42" s="21">
        <v>150000000</v>
      </c>
    </row>
    <row r="43" spans="1:6" ht="20.25" customHeight="1" x14ac:dyDescent="0.3">
      <c r="A43" s="19"/>
      <c r="B43" s="55" t="s">
        <v>76</v>
      </c>
      <c r="C43" s="21">
        <v>135000000</v>
      </c>
    </row>
    <row r="44" spans="1:6" ht="20.25" customHeight="1" x14ac:dyDescent="0.3">
      <c r="A44" s="23"/>
      <c r="B44" s="50" t="s">
        <v>58</v>
      </c>
      <c r="C44" s="21">
        <v>15000000</v>
      </c>
    </row>
    <row r="45" spans="1:6" ht="20.25" customHeight="1" x14ac:dyDescent="0.3">
      <c r="A45" s="23" t="s">
        <v>30</v>
      </c>
      <c r="B45" s="51" t="s">
        <v>77</v>
      </c>
      <c r="C45" s="21">
        <f>C46+C47</f>
        <v>30000000</v>
      </c>
    </row>
    <row r="46" spans="1:6" ht="20.25" customHeight="1" x14ac:dyDescent="0.3">
      <c r="A46" s="23"/>
      <c r="B46" s="66" t="s">
        <v>73</v>
      </c>
      <c r="C46" s="21">
        <v>27000000</v>
      </c>
    </row>
    <row r="47" spans="1:6" ht="20.25" customHeight="1" x14ac:dyDescent="0.3">
      <c r="A47" s="19"/>
      <c r="B47" s="55" t="s">
        <v>75</v>
      </c>
      <c r="C47" s="21">
        <v>3000000</v>
      </c>
    </row>
    <row r="48" spans="1:6" ht="20.25" customHeight="1" x14ac:dyDescent="0.3">
      <c r="A48" s="19" t="s">
        <v>33</v>
      </c>
      <c r="B48" s="50" t="s">
        <v>48</v>
      </c>
      <c r="C48" s="21">
        <f>C49+C50</f>
        <v>60000000</v>
      </c>
    </row>
    <row r="49" spans="1:6" ht="20.25" customHeight="1" x14ac:dyDescent="0.3">
      <c r="A49" s="19"/>
      <c r="B49" s="55" t="s">
        <v>73</v>
      </c>
      <c r="C49" s="21">
        <v>54000000</v>
      </c>
    </row>
    <row r="50" spans="1:6" ht="20.25" customHeight="1" x14ac:dyDescent="0.3">
      <c r="A50" s="19"/>
      <c r="B50" s="55" t="s">
        <v>74</v>
      </c>
      <c r="C50" s="21">
        <v>6000000</v>
      </c>
    </row>
    <row r="51" spans="1:6" s="9" customFormat="1" ht="17.399999999999999" x14ac:dyDescent="0.3">
      <c r="B51" s="71"/>
      <c r="C51" s="71"/>
      <c r="D51" s="14"/>
      <c r="E51" s="10"/>
      <c r="F51" s="10"/>
    </row>
    <row r="52" spans="1:6" s="9" customFormat="1" ht="17.399999999999999" x14ac:dyDescent="0.3">
      <c r="B52" s="72"/>
      <c r="C52" s="72"/>
      <c r="D52" s="14"/>
      <c r="E52" s="15"/>
      <c r="F52" s="15"/>
    </row>
    <row r="53" spans="1:6" s="9" customFormat="1" ht="17.399999999999999" x14ac:dyDescent="0.3">
      <c r="B53" s="73"/>
      <c r="C53" s="73"/>
      <c r="D53" s="14"/>
      <c r="E53" s="10"/>
      <c r="F53" s="10"/>
    </row>
    <row r="54" spans="1:6" s="9" customFormat="1" ht="17.399999999999999" x14ac:dyDescent="0.3">
      <c r="B54" s="72"/>
      <c r="C54" s="72"/>
      <c r="D54" s="14"/>
      <c r="E54" s="15"/>
      <c r="F54" s="15"/>
    </row>
    <row r="56" spans="1:6" ht="16.8" x14ac:dyDescent="0.3">
      <c r="B56" s="69"/>
      <c r="C56" s="70"/>
    </row>
  </sheetData>
  <mergeCells count="10">
    <mergeCell ref="A3:B3"/>
    <mergeCell ref="A4:B4"/>
    <mergeCell ref="A5:C5"/>
    <mergeCell ref="A6:C6"/>
    <mergeCell ref="A7:C7"/>
    <mergeCell ref="B56:C56"/>
    <mergeCell ref="B51:C51"/>
    <mergeCell ref="B52:C52"/>
    <mergeCell ref="B53:C53"/>
    <mergeCell ref="B54:C54"/>
  </mergeCells>
  <pageMargins left="0.70866141732283472" right="0.2755905511811023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D7" sqref="D7"/>
    </sheetView>
  </sheetViews>
  <sheetFormatPr defaultColWidth="9.109375" defaultRowHeight="13.8" x14ac:dyDescent="0.25"/>
  <cols>
    <col min="1" max="1" width="6.6640625" style="27" customWidth="1"/>
    <col min="2" max="2" width="48.6640625" style="27" customWidth="1"/>
    <col min="3" max="3" width="11.33203125" style="28" customWidth="1"/>
    <col min="4" max="6" width="14.88671875" style="29" customWidth="1"/>
    <col min="7" max="7" width="14.88671875" style="27" customWidth="1"/>
    <col min="8" max="8" width="14.88671875" style="36" customWidth="1"/>
    <col min="9" max="16384" width="9.109375" style="27"/>
  </cols>
  <sheetData>
    <row r="1" spans="1:8" ht="15.6" x14ac:dyDescent="0.25">
      <c r="A1" s="74" t="s">
        <v>35</v>
      </c>
      <c r="B1" s="74"/>
    </row>
    <row r="2" spans="1:8" ht="15.75" customHeight="1" x14ac:dyDescent="0.25">
      <c r="A2" s="74" t="s">
        <v>36</v>
      </c>
      <c r="B2" s="74"/>
    </row>
    <row r="3" spans="1:8" ht="15.6" x14ac:dyDescent="0.25">
      <c r="A3" s="75" t="s">
        <v>0</v>
      </c>
      <c r="B3" s="75"/>
      <c r="C3" s="75"/>
      <c r="D3" s="75"/>
      <c r="E3" s="75"/>
      <c r="F3" s="75"/>
      <c r="G3" s="75"/>
      <c r="H3" s="75"/>
    </row>
    <row r="4" spans="1:8" ht="15.6" x14ac:dyDescent="0.25">
      <c r="A4" s="76" t="s">
        <v>15</v>
      </c>
      <c r="B4" s="76"/>
      <c r="C4" s="76"/>
      <c r="D4" s="76"/>
      <c r="E4" s="76"/>
      <c r="F4" s="76"/>
      <c r="G4" s="76"/>
      <c r="H4" s="76"/>
    </row>
    <row r="5" spans="1:8" ht="15.6" x14ac:dyDescent="0.25">
      <c r="A5" s="77" t="s">
        <v>1</v>
      </c>
      <c r="B5" s="77"/>
      <c r="C5" s="77"/>
      <c r="D5" s="77"/>
      <c r="E5" s="77"/>
      <c r="F5" s="77"/>
      <c r="G5" s="77"/>
      <c r="H5" s="77"/>
    </row>
    <row r="6" spans="1:8" ht="15.6" x14ac:dyDescent="0.25">
      <c r="C6" s="27"/>
      <c r="F6" s="27"/>
      <c r="G6" s="4" t="s">
        <v>38</v>
      </c>
    </row>
    <row r="7" spans="1:8" s="35" customFormat="1" ht="31.2" x14ac:dyDescent="0.25">
      <c r="A7" s="2" t="s">
        <v>40</v>
      </c>
      <c r="B7" s="2" t="s">
        <v>2</v>
      </c>
      <c r="C7" s="5" t="s">
        <v>3</v>
      </c>
      <c r="D7" s="38" t="s">
        <v>41</v>
      </c>
      <c r="E7" s="38" t="s">
        <v>42</v>
      </c>
      <c r="F7" s="38" t="s">
        <v>43</v>
      </c>
      <c r="G7" s="38" t="s">
        <v>44</v>
      </c>
      <c r="H7" s="39" t="s">
        <v>46</v>
      </c>
    </row>
    <row r="8" spans="1:8" s="35" customFormat="1" ht="15.6" x14ac:dyDescent="0.25">
      <c r="A8" s="2"/>
      <c r="B8" s="2" t="s">
        <v>13</v>
      </c>
      <c r="C8" s="5">
        <f>C10</f>
        <v>19235</v>
      </c>
      <c r="D8" s="5">
        <f t="shared" ref="D8:H8" si="0">D10</f>
        <v>6047.0249999999996</v>
      </c>
      <c r="E8" s="5">
        <f t="shared" si="0"/>
        <v>4396.0249999999996</v>
      </c>
      <c r="F8" s="5">
        <f t="shared" si="0"/>
        <v>4396.0249999999996</v>
      </c>
      <c r="G8" s="5">
        <f t="shared" si="0"/>
        <v>4396.0249999999996</v>
      </c>
      <c r="H8" s="5">
        <f t="shared" si="0"/>
        <v>19235.099999999999</v>
      </c>
    </row>
    <row r="9" spans="1:8" s="30" customFormat="1" ht="15.6" x14ac:dyDescent="0.25">
      <c r="A9" s="2" t="s">
        <v>4</v>
      </c>
      <c r="B9" s="17" t="s">
        <v>39</v>
      </c>
      <c r="C9" s="18"/>
      <c r="D9" s="40"/>
      <c r="E9" s="40"/>
      <c r="F9" s="40"/>
      <c r="G9" s="40"/>
      <c r="H9" s="41"/>
    </row>
    <row r="10" spans="1:8" s="30" customFormat="1" ht="15.6" x14ac:dyDescent="0.25">
      <c r="A10" s="2">
        <v>1</v>
      </c>
      <c r="B10" s="17" t="s">
        <v>9</v>
      </c>
      <c r="C10" s="18">
        <f>C11+C17</f>
        <v>19235</v>
      </c>
      <c r="D10" s="18">
        <f t="shared" ref="D10:H10" si="1">D11+D17</f>
        <v>6047.0249999999996</v>
      </c>
      <c r="E10" s="18">
        <f t="shared" si="1"/>
        <v>4396.0249999999996</v>
      </c>
      <c r="F10" s="18">
        <f t="shared" si="1"/>
        <v>4396.0249999999996</v>
      </c>
      <c r="G10" s="18">
        <f t="shared" si="1"/>
        <v>4396.0249999999996</v>
      </c>
      <c r="H10" s="18">
        <f t="shared" si="1"/>
        <v>19235.099999999999</v>
      </c>
    </row>
    <row r="11" spans="1:8" ht="15.6" x14ac:dyDescent="0.25">
      <c r="A11" s="19" t="s">
        <v>6</v>
      </c>
      <c r="B11" s="20" t="s">
        <v>10</v>
      </c>
      <c r="C11" s="21">
        <f>C12+C14</f>
        <v>2251</v>
      </c>
      <c r="D11" s="21">
        <f t="shared" ref="D11:H11" si="2">D12+D14</f>
        <v>562.75</v>
      </c>
      <c r="E11" s="21">
        <f t="shared" si="2"/>
        <v>562.75</v>
      </c>
      <c r="F11" s="21">
        <f t="shared" si="2"/>
        <v>562.75</v>
      </c>
      <c r="G11" s="21">
        <f t="shared" si="2"/>
        <v>562.75</v>
      </c>
      <c r="H11" s="21">
        <f t="shared" si="2"/>
        <v>2251</v>
      </c>
    </row>
    <row r="12" spans="1:8" ht="15.6" x14ac:dyDescent="0.25">
      <c r="A12" s="19" t="s">
        <v>16</v>
      </c>
      <c r="B12" s="20" t="s">
        <v>17</v>
      </c>
      <c r="C12" s="21">
        <f>SUM(C13)</f>
        <v>1371</v>
      </c>
      <c r="D12" s="21">
        <f t="shared" ref="D12:H12" si="3">SUM(D13)</f>
        <v>342.75</v>
      </c>
      <c r="E12" s="21">
        <f t="shared" si="3"/>
        <v>342.75</v>
      </c>
      <c r="F12" s="21">
        <f t="shared" si="3"/>
        <v>342.75</v>
      </c>
      <c r="G12" s="21">
        <f t="shared" si="3"/>
        <v>342.75</v>
      </c>
      <c r="H12" s="21">
        <f t="shared" si="3"/>
        <v>1371</v>
      </c>
    </row>
    <row r="13" spans="1:8" ht="15.6" x14ac:dyDescent="0.25">
      <c r="A13" s="19"/>
      <c r="B13" s="20" t="s">
        <v>18</v>
      </c>
      <c r="C13" s="21">
        <v>1371</v>
      </c>
      <c r="D13" s="42">
        <f>C13/4</f>
        <v>342.75</v>
      </c>
      <c r="E13" s="42">
        <f>D13</f>
        <v>342.75</v>
      </c>
      <c r="F13" s="42">
        <f>D13</f>
        <v>342.75</v>
      </c>
      <c r="G13" s="42">
        <f>D13</f>
        <v>342.75</v>
      </c>
      <c r="H13" s="43">
        <f>D13+E13+F13+G13</f>
        <v>1371</v>
      </c>
    </row>
    <row r="14" spans="1:8" ht="15.6" x14ac:dyDescent="0.25">
      <c r="A14" s="19" t="s">
        <v>19</v>
      </c>
      <c r="B14" s="20" t="s">
        <v>20</v>
      </c>
      <c r="C14" s="21">
        <f>SUM(C15:C16)</f>
        <v>880</v>
      </c>
      <c r="D14" s="42">
        <f t="shared" ref="D14:D35" si="4">C14/4</f>
        <v>220</v>
      </c>
      <c r="E14" s="42">
        <f t="shared" ref="E14:E35" si="5">D14</f>
        <v>220</v>
      </c>
      <c r="F14" s="42">
        <f t="shared" ref="F14:F35" si="6">D14</f>
        <v>220</v>
      </c>
      <c r="G14" s="42">
        <f t="shared" ref="G14:G35" si="7">D14</f>
        <v>220</v>
      </c>
      <c r="H14" s="43">
        <f t="shared" ref="H14:H36" si="8">D14+E14+F14+G14</f>
        <v>880</v>
      </c>
    </row>
    <row r="15" spans="1:8" ht="15.6" x14ac:dyDescent="0.25">
      <c r="A15" s="19"/>
      <c r="B15" s="20" t="s">
        <v>21</v>
      </c>
      <c r="C15" s="21">
        <v>792</v>
      </c>
      <c r="D15" s="42">
        <f t="shared" si="4"/>
        <v>198</v>
      </c>
      <c r="E15" s="42">
        <f t="shared" si="5"/>
        <v>198</v>
      </c>
      <c r="F15" s="42">
        <f t="shared" si="6"/>
        <v>198</v>
      </c>
      <c r="G15" s="42">
        <f t="shared" si="7"/>
        <v>198</v>
      </c>
      <c r="H15" s="43">
        <f t="shared" si="8"/>
        <v>792</v>
      </c>
    </row>
    <row r="16" spans="1:8" ht="15.6" x14ac:dyDescent="0.25">
      <c r="A16" s="19"/>
      <c r="B16" s="20" t="s">
        <v>22</v>
      </c>
      <c r="C16" s="21">
        <v>88</v>
      </c>
      <c r="D16" s="42">
        <v>88</v>
      </c>
      <c r="E16" s="42"/>
      <c r="F16" s="42"/>
      <c r="G16" s="42"/>
      <c r="H16" s="43">
        <f t="shared" si="8"/>
        <v>88</v>
      </c>
    </row>
    <row r="17" spans="1:8" ht="15.6" x14ac:dyDescent="0.25">
      <c r="A17" s="19" t="s">
        <v>7</v>
      </c>
      <c r="B17" s="20" t="s">
        <v>11</v>
      </c>
      <c r="C17" s="21">
        <f>C18+C21+C24+C27+C30+C33</f>
        <v>16984</v>
      </c>
      <c r="D17" s="21">
        <f t="shared" ref="D17:H17" si="9">D18+D21+D24+D27+D30+D33</f>
        <v>5484.2749999999996</v>
      </c>
      <c r="E17" s="21">
        <f t="shared" si="9"/>
        <v>3833.2749999999996</v>
      </c>
      <c r="F17" s="21">
        <f t="shared" si="9"/>
        <v>3833.2749999999996</v>
      </c>
      <c r="G17" s="21">
        <f t="shared" si="9"/>
        <v>3833.2749999999996</v>
      </c>
      <c r="H17" s="21">
        <f t="shared" si="9"/>
        <v>16984.099999999999</v>
      </c>
    </row>
    <row r="18" spans="1:8" ht="15.6" x14ac:dyDescent="0.25">
      <c r="A18" s="19" t="s">
        <v>23</v>
      </c>
      <c r="B18" s="20" t="s">
        <v>24</v>
      </c>
      <c r="C18" s="21">
        <f>SUM(C19:C20)</f>
        <v>475</v>
      </c>
      <c r="D18" s="42">
        <f t="shared" si="4"/>
        <v>118.75</v>
      </c>
      <c r="E18" s="42">
        <f t="shared" si="5"/>
        <v>118.75</v>
      </c>
      <c r="F18" s="42">
        <f t="shared" si="6"/>
        <v>118.75</v>
      </c>
      <c r="G18" s="42">
        <f t="shared" si="7"/>
        <v>118.75</v>
      </c>
      <c r="H18" s="43">
        <f t="shared" si="8"/>
        <v>475</v>
      </c>
    </row>
    <row r="19" spans="1:8" ht="15.6" x14ac:dyDescent="0.25">
      <c r="A19" s="19"/>
      <c r="B19" s="20" t="s">
        <v>21</v>
      </c>
      <c r="C19" s="22">
        <v>427.5</v>
      </c>
      <c r="D19" s="42">
        <f t="shared" si="4"/>
        <v>106.875</v>
      </c>
      <c r="E19" s="42">
        <f t="shared" si="5"/>
        <v>106.875</v>
      </c>
      <c r="F19" s="42">
        <f t="shared" si="6"/>
        <v>106.875</v>
      </c>
      <c r="G19" s="42">
        <f t="shared" si="7"/>
        <v>106.875</v>
      </c>
      <c r="H19" s="43">
        <f t="shared" si="8"/>
        <v>427.5</v>
      </c>
    </row>
    <row r="20" spans="1:8" ht="15.6" x14ac:dyDescent="0.25">
      <c r="A20" s="19"/>
      <c r="B20" s="20" t="s">
        <v>22</v>
      </c>
      <c r="C20" s="22">
        <v>47.5</v>
      </c>
      <c r="D20" s="42">
        <v>47.5</v>
      </c>
      <c r="E20" s="42"/>
      <c r="F20" s="42"/>
      <c r="G20" s="42"/>
      <c r="H20" s="43">
        <f t="shared" si="8"/>
        <v>47.5</v>
      </c>
    </row>
    <row r="21" spans="1:8" ht="15.6" x14ac:dyDescent="0.25">
      <c r="A21" s="19" t="s">
        <v>25</v>
      </c>
      <c r="B21" s="20" t="s">
        <v>26</v>
      </c>
      <c r="C21" s="21">
        <f>SUM(C22:C23)</f>
        <v>1500</v>
      </c>
      <c r="D21" s="21">
        <f t="shared" ref="D21:H21" si="10">SUM(D22:D23)</f>
        <v>487.5</v>
      </c>
      <c r="E21" s="21">
        <f t="shared" si="10"/>
        <v>337.5</v>
      </c>
      <c r="F21" s="21">
        <f t="shared" si="10"/>
        <v>337.5</v>
      </c>
      <c r="G21" s="21">
        <f t="shared" si="10"/>
        <v>337.5</v>
      </c>
      <c r="H21" s="21">
        <f t="shared" si="10"/>
        <v>1500</v>
      </c>
    </row>
    <row r="22" spans="1:8" ht="15.6" x14ac:dyDescent="0.25">
      <c r="A22" s="19"/>
      <c r="B22" s="20" t="s">
        <v>21</v>
      </c>
      <c r="C22" s="21">
        <v>1350</v>
      </c>
      <c r="D22" s="42">
        <f t="shared" si="4"/>
        <v>337.5</v>
      </c>
      <c r="E22" s="42">
        <f t="shared" si="5"/>
        <v>337.5</v>
      </c>
      <c r="F22" s="42">
        <f t="shared" si="6"/>
        <v>337.5</v>
      </c>
      <c r="G22" s="42">
        <f t="shared" si="7"/>
        <v>337.5</v>
      </c>
      <c r="H22" s="43">
        <f t="shared" si="8"/>
        <v>1350</v>
      </c>
    </row>
    <row r="23" spans="1:8" ht="15.6" x14ac:dyDescent="0.25">
      <c r="A23" s="23"/>
      <c r="B23" s="24" t="s">
        <v>22</v>
      </c>
      <c r="C23" s="25">
        <v>150</v>
      </c>
      <c r="D23" s="42">
        <v>150</v>
      </c>
      <c r="E23" s="42"/>
      <c r="F23" s="42"/>
      <c r="G23" s="42"/>
      <c r="H23" s="43">
        <f t="shared" si="8"/>
        <v>150</v>
      </c>
    </row>
    <row r="24" spans="1:8" ht="15.6" x14ac:dyDescent="0.25">
      <c r="A24" s="23" t="s">
        <v>29</v>
      </c>
      <c r="B24" s="24" t="s">
        <v>27</v>
      </c>
      <c r="C24" s="26">
        <f>SUM(C25:C26)</f>
        <v>867</v>
      </c>
      <c r="D24" s="26">
        <f t="shared" ref="D24:H24" si="11">SUM(D25:D26)</f>
        <v>281.77499999999998</v>
      </c>
      <c r="E24" s="26">
        <f t="shared" si="11"/>
        <v>195.07499999999999</v>
      </c>
      <c r="F24" s="26">
        <f t="shared" si="11"/>
        <v>195.07499999999999</v>
      </c>
      <c r="G24" s="26">
        <f t="shared" si="11"/>
        <v>195.07499999999999</v>
      </c>
      <c r="H24" s="26">
        <f t="shared" si="11"/>
        <v>867</v>
      </c>
    </row>
    <row r="25" spans="1:8" ht="15.6" x14ac:dyDescent="0.25">
      <c r="A25" s="19"/>
      <c r="B25" s="20" t="s">
        <v>28</v>
      </c>
      <c r="C25" s="22">
        <v>780.3</v>
      </c>
      <c r="D25" s="42">
        <f t="shared" si="4"/>
        <v>195.07499999999999</v>
      </c>
      <c r="E25" s="42">
        <f t="shared" si="5"/>
        <v>195.07499999999999</v>
      </c>
      <c r="F25" s="42">
        <f t="shared" si="6"/>
        <v>195.07499999999999</v>
      </c>
      <c r="G25" s="42">
        <f t="shared" si="7"/>
        <v>195.07499999999999</v>
      </c>
      <c r="H25" s="43">
        <f t="shared" si="8"/>
        <v>780.3</v>
      </c>
    </row>
    <row r="26" spans="1:8" ht="15.6" x14ac:dyDescent="0.25">
      <c r="A26" s="19"/>
      <c r="B26" s="20" t="s">
        <v>22</v>
      </c>
      <c r="C26" s="22">
        <v>86.7</v>
      </c>
      <c r="D26" s="42">
        <v>86.7</v>
      </c>
      <c r="E26" s="42"/>
      <c r="F26" s="42"/>
      <c r="G26" s="42"/>
      <c r="H26" s="44">
        <f t="shared" si="8"/>
        <v>86.7</v>
      </c>
    </row>
    <row r="27" spans="1:8" ht="15.6" x14ac:dyDescent="0.25">
      <c r="A27" s="19" t="s">
        <v>30</v>
      </c>
      <c r="B27" s="20" t="s">
        <v>31</v>
      </c>
      <c r="C27" s="21">
        <f>SUM(C28:C29)</f>
        <v>5199</v>
      </c>
      <c r="D27" s="21">
        <f t="shared" ref="D27:H27" si="12">SUM(D28:D29)</f>
        <v>1689.7750000000001</v>
      </c>
      <c r="E27" s="21">
        <f t="shared" si="12"/>
        <v>1169.7750000000001</v>
      </c>
      <c r="F27" s="21">
        <f t="shared" si="12"/>
        <v>1169.7750000000001</v>
      </c>
      <c r="G27" s="21">
        <f t="shared" si="12"/>
        <v>1169.7750000000001</v>
      </c>
      <c r="H27" s="21">
        <f t="shared" si="12"/>
        <v>5199.1000000000004</v>
      </c>
    </row>
    <row r="28" spans="1:8" ht="15.6" x14ac:dyDescent="0.25">
      <c r="A28" s="19"/>
      <c r="B28" s="20" t="s">
        <v>32</v>
      </c>
      <c r="C28" s="21">
        <v>4679.1000000000004</v>
      </c>
      <c r="D28" s="42">
        <f t="shared" si="4"/>
        <v>1169.7750000000001</v>
      </c>
      <c r="E28" s="42">
        <f t="shared" si="5"/>
        <v>1169.7750000000001</v>
      </c>
      <c r="F28" s="42">
        <f t="shared" si="6"/>
        <v>1169.7750000000001</v>
      </c>
      <c r="G28" s="42">
        <f t="shared" si="7"/>
        <v>1169.7750000000001</v>
      </c>
      <c r="H28" s="43">
        <f t="shared" si="8"/>
        <v>4679.1000000000004</v>
      </c>
    </row>
    <row r="29" spans="1:8" ht="15.6" x14ac:dyDescent="0.25">
      <c r="A29" s="19"/>
      <c r="B29" s="20" t="s">
        <v>22</v>
      </c>
      <c r="C29" s="21">
        <v>519.9</v>
      </c>
      <c r="D29" s="42">
        <v>520</v>
      </c>
      <c r="E29" s="42"/>
      <c r="F29" s="42"/>
      <c r="G29" s="42"/>
      <c r="H29" s="43">
        <f t="shared" si="8"/>
        <v>520</v>
      </c>
    </row>
    <row r="30" spans="1:8" ht="31.2" x14ac:dyDescent="0.25">
      <c r="A30" s="19" t="s">
        <v>33</v>
      </c>
      <c r="B30" s="20" t="s">
        <v>34</v>
      </c>
      <c r="C30" s="21">
        <f>SUM(C31:C32)</f>
        <v>5001</v>
      </c>
      <c r="D30" s="21">
        <f t="shared" ref="D30:G30" si="13">SUM(D31:D32)</f>
        <v>1625.3249999999998</v>
      </c>
      <c r="E30" s="21">
        <f t="shared" si="13"/>
        <v>1125.2249999999999</v>
      </c>
      <c r="F30" s="21">
        <f t="shared" si="13"/>
        <v>1125.2249999999999</v>
      </c>
      <c r="G30" s="21">
        <f t="shared" si="13"/>
        <v>1125.2249999999999</v>
      </c>
      <c r="H30" s="21">
        <f>SUM(H31:H32)</f>
        <v>5001</v>
      </c>
    </row>
    <row r="31" spans="1:8" ht="15.6" x14ac:dyDescent="0.25">
      <c r="A31" s="19"/>
      <c r="B31" s="20" t="s">
        <v>32</v>
      </c>
      <c r="C31" s="22">
        <v>4500.8999999999996</v>
      </c>
      <c r="D31" s="42">
        <f t="shared" si="4"/>
        <v>1125.2249999999999</v>
      </c>
      <c r="E31" s="42">
        <f t="shared" si="5"/>
        <v>1125.2249999999999</v>
      </c>
      <c r="F31" s="42">
        <f t="shared" si="6"/>
        <v>1125.2249999999999</v>
      </c>
      <c r="G31" s="42">
        <f t="shared" si="7"/>
        <v>1125.2249999999999</v>
      </c>
      <c r="H31" s="43">
        <f t="shared" si="8"/>
        <v>4500.8999999999996</v>
      </c>
    </row>
    <row r="32" spans="1:8" ht="15.6" x14ac:dyDescent="0.25">
      <c r="A32" s="19"/>
      <c r="B32" s="20" t="s">
        <v>22</v>
      </c>
      <c r="C32" s="22">
        <v>500.1</v>
      </c>
      <c r="D32" s="42">
        <v>500.1</v>
      </c>
      <c r="E32" s="42"/>
      <c r="F32" s="42"/>
      <c r="G32" s="42"/>
      <c r="H32" s="43">
        <f t="shared" si="8"/>
        <v>500.1</v>
      </c>
    </row>
    <row r="33" spans="1:8" ht="15.6" x14ac:dyDescent="0.25">
      <c r="A33" s="19" t="s">
        <v>45</v>
      </c>
      <c r="B33" s="20" t="s">
        <v>14</v>
      </c>
      <c r="C33" s="21">
        <f>SUM(C34:C34)</f>
        <v>3942</v>
      </c>
      <c r="D33" s="21">
        <f t="shared" ref="D33:H33" si="14">SUM(D34:D34)</f>
        <v>1281.1500000000001</v>
      </c>
      <c r="E33" s="21">
        <f t="shared" si="14"/>
        <v>886.95</v>
      </c>
      <c r="F33" s="21">
        <f t="shared" si="14"/>
        <v>886.95</v>
      </c>
      <c r="G33" s="21">
        <f t="shared" si="14"/>
        <v>886.95</v>
      </c>
      <c r="H33" s="21">
        <f t="shared" si="14"/>
        <v>3942</v>
      </c>
    </row>
    <row r="34" spans="1:8" ht="15.6" x14ac:dyDescent="0.25">
      <c r="A34" s="19"/>
      <c r="B34" s="20" t="s">
        <v>8</v>
      </c>
      <c r="C34" s="21">
        <f>SUM(C35:C36)</f>
        <v>3942</v>
      </c>
      <c r="D34" s="21">
        <f t="shared" ref="D34:H34" si="15">SUM(D35:D36)</f>
        <v>1281.1500000000001</v>
      </c>
      <c r="E34" s="21">
        <f t="shared" si="15"/>
        <v>886.95</v>
      </c>
      <c r="F34" s="21">
        <f t="shared" si="15"/>
        <v>886.95</v>
      </c>
      <c r="G34" s="21">
        <f t="shared" si="15"/>
        <v>886.95</v>
      </c>
      <c r="H34" s="21">
        <f t="shared" si="15"/>
        <v>3942</v>
      </c>
    </row>
    <row r="35" spans="1:8" ht="15.6" x14ac:dyDescent="0.25">
      <c r="A35" s="19"/>
      <c r="B35" s="20" t="s">
        <v>32</v>
      </c>
      <c r="C35" s="21">
        <v>3547.8</v>
      </c>
      <c r="D35" s="42">
        <f t="shared" si="4"/>
        <v>886.95</v>
      </c>
      <c r="E35" s="42">
        <f t="shared" si="5"/>
        <v>886.95</v>
      </c>
      <c r="F35" s="42">
        <f t="shared" si="6"/>
        <v>886.95</v>
      </c>
      <c r="G35" s="42">
        <f t="shared" si="7"/>
        <v>886.95</v>
      </c>
      <c r="H35" s="43">
        <f t="shared" si="8"/>
        <v>3547.8</v>
      </c>
    </row>
    <row r="36" spans="1:8" ht="15.6" x14ac:dyDescent="0.25">
      <c r="A36" s="19"/>
      <c r="B36" s="20" t="s">
        <v>22</v>
      </c>
      <c r="C36" s="22">
        <v>394.2</v>
      </c>
      <c r="D36" s="42">
        <v>394.2</v>
      </c>
      <c r="E36" s="42"/>
      <c r="F36" s="42"/>
      <c r="G36" s="42"/>
      <c r="H36" s="44">
        <f t="shared" si="8"/>
        <v>394.2</v>
      </c>
    </row>
    <row r="37" spans="1:8" s="31" customFormat="1" ht="18" x14ac:dyDescent="0.35">
      <c r="C37" s="45"/>
      <c r="D37" s="32"/>
      <c r="E37" s="33"/>
      <c r="F37" s="47"/>
      <c r="H37" s="37"/>
    </row>
    <row r="38" spans="1:8" s="31" customFormat="1" ht="18" x14ac:dyDescent="0.35">
      <c r="B38" s="46"/>
      <c r="C38" s="46"/>
      <c r="D38" s="32"/>
      <c r="E38" s="34"/>
      <c r="F38" s="34"/>
      <c r="H38" s="37"/>
    </row>
    <row r="39" spans="1:8" s="31" customFormat="1" ht="18" x14ac:dyDescent="0.35">
      <c r="B39" s="33"/>
      <c r="C39" s="33"/>
      <c r="D39" s="32"/>
      <c r="E39" s="33"/>
      <c r="F39" s="33"/>
      <c r="H39" s="37"/>
    </row>
    <row r="40" spans="1:8" s="31" customFormat="1" ht="18" x14ac:dyDescent="0.35">
      <c r="B40" s="46"/>
      <c r="C40" s="46"/>
      <c r="D40" s="32"/>
      <c r="E40" s="34"/>
      <c r="F40" s="34"/>
      <c r="H40" s="37"/>
    </row>
  </sheetData>
  <mergeCells count="5">
    <mergeCell ref="A3:H3"/>
    <mergeCell ref="A4:H4"/>
    <mergeCell ref="A5:H5"/>
    <mergeCell ref="A1:B1"/>
    <mergeCell ref="A2:B2"/>
  </mergeCells>
  <pageMargins left="0.3125" right="9.375E-2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3232DD-8143-434A-9CB3-4A732E991718}"/>
</file>

<file path=customXml/itemProps2.xml><?xml version="1.0" encoding="utf-8"?>
<ds:datastoreItem xmlns:ds="http://schemas.openxmlformats.org/officeDocument/2006/customXml" ds:itemID="{116EE5A0-6AAA-4772-A9D9-37FE8C2B302A}"/>
</file>

<file path=customXml/itemProps3.xml><?xml version="1.0" encoding="utf-8"?>
<ds:datastoreItem xmlns:ds="http://schemas.openxmlformats.org/officeDocument/2006/customXml" ds:itemID="{F897C5EC-799A-4551-9DA7-9ADF81CCF8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Công khai năm 2024</vt:lpstr>
      <vt:lpstr>Sheet3</vt:lpstr>
      <vt:lpstr>'Công khai năm 2024'!Print_Titles</vt:lpstr>
      <vt:lpstr>Sheet3!Print_Titles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cp:lastPrinted>2022-01-04T04:09:41Z</cp:lastPrinted>
  <dcterms:created xsi:type="dcterms:W3CDTF">2019-05-08T04:41:32Z</dcterms:created>
  <dcterms:modified xsi:type="dcterms:W3CDTF">2023-12-29T01:13:04Z</dcterms:modified>
</cp:coreProperties>
</file>